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rea- " sheetId="1" r:id="rId1"/>
  </sheets>
  <definedNames>
    <definedName name="_xlnm.Print_Area" localSheetId="0">'area- '!$A$1:$F$26</definedName>
  </definedNames>
  <calcPr fullCalcOnLoad="1"/>
</workbook>
</file>

<file path=xl/sharedStrings.xml><?xml version="1.0" encoding="utf-8"?>
<sst xmlns="http://schemas.openxmlformats.org/spreadsheetml/2006/main" count="32" uniqueCount="32">
  <si>
    <t>Components</t>
  </si>
  <si>
    <t>No</t>
  </si>
  <si>
    <t>L</t>
  </si>
  <si>
    <t>W</t>
  </si>
  <si>
    <t>Screen Channel</t>
  </si>
  <si>
    <t>Grit channel-manual</t>
  </si>
  <si>
    <t>Grit channel-mechanical</t>
  </si>
  <si>
    <t>Parshall flume</t>
  </si>
  <si>
    <t xml:space="preserve">Aeration tank </t>
  </si>
  <si>
    <t xml:space="preserve">Secondary clarifier </t>
  </si>
  <si>
    <t>Wetwell for Return sludge pumping</t>
  </si>
  <si>
    <t>Sludge storage tank</t>
  </si>
  <si>
    <t>Chlorine mxing tank</t>
  </si>
  <si>
    <t>Sludge drying beds</t>
  </si>
  <si>
    <t>Wetwell for Recirculation</t>
  </si>
  <si>
    <t>Area for staff quarters, office &amp; laboratory</t>
  </si>
  <si>
    <t>Sub total</t>
  </si>
  <si>
    <t>Total area required ( Sqm)</t>
  </si>
  <si>
    <t>Acre</t>
  </si>
  <si>
    <t>Inlet Chamber</t>
  </si>
  <si>
    <t>Equalization tank</t>
  </si>
  <si>
    <t>Pressure Sand filters</t>
  </si>
  <si>
    <t>Sewage Pump House</t>
  </si>
  <si>
    <t>Hectares</t>
  </si>
  <si>
    <t>Add for circulation and external spaces</t>
  </si>
  <si>
    <t>Additional for Excavation</t>
  </si>
  <si>
    <t xml:space="preserve">Area in sq. m </t>
  </si>
  <si>
    <t>Tool to caculate area required for Extended Aeration</t>
  </si>
  <si>
    <t>Sample calculation for STP Plant capacity</t>
  </si>
  <si>
    <t>MLD</t>
  </si>
  <si>
    <t>Area required for contol &amp; switchgear room, generator room,'and transformer sub station.</t>
  </si>
  <si>
    <t>Guidance: Yellow cells are to be filled as per design and green cells are to be reviewed and modified/updated as per need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</si>
</sst>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[$-409]h:mm:ss\ AM/PM"/>
    <numFmt numFmtId="174" formatCode="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0"/>
    </font>
    <font>
      <b/>
      <sz val="12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1" fontId="0" fillId="33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 wrapText="1"/>
    </xf>
    <xf numFmtId="10" fontId="4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 quotePrefix="1">
      <alignment horizontal="left" wrapText="1"/>
    </xf>
    <xf numFmtId="0" fontId="2" fillId="0" borderId="10" xfId="0" applyFont="1" applyBorder="1" applyAlignment="1">
      <alignment horizontal="left"/>
    </xf>
    <xf numFmtId="10" fontId="0" fillId="34" borderId="10" xfId="0" applyNumberFormat="1" applyFont="1" applyFill="1" applyBorder="1" applyAlignment="1">
      <alignment horizontal="right" vertical="top" wrapText="1"/>
    </xf>
    <xf numFmtId="10" fontId="4" fillId="34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M20" sqref="M20"/>
    </sheetView>
  </sheetViews>
  <sheetFormatPr defaultColWidth="9.33203125" defaultRowHeight="12.75"/>
  <cols>
    <col min="1" max="1" width="40.5" style="11" customWidth="1"/>
    <col min="2" max="2" width="6" style="11" customWidth="1"/>
    <col min="3" max="3" width="6.66015625" style="11" customWidth="1"/>
    <col min="4" max="4" width="9" style="11" customWidth="1"/>
    <col min="5" max="5" width="13.33203125" style="11" customWidth="1"/>
    <col min="6" max="6" width="8.83203125" style="1" customWidth="1"/>
    <col min="7" max="7" width="9.66015625" style="1" bestFit="1" customWidth="1"/>
    <col min="8" max="12" width="9.33203125" style="1" customWidth="1"/>
    <col min="13" max="13" width="11.66015625" style="1" bestFit="1" customWidth="1"/>
    <col min="14" max="16384" width="9.33203125" style="1" customWidth="1"/>
  </cols>
  <sheetData>
    <row r="1" spans="1:6" ht="12.75">
      <c r="A1" s="34" t="s">
        <v>27</v>
      </c>
      <c r="B1" s="35"/>
      <c r="C1" s="35"/>
      <c r="D1" s="35"/>
      <c r="E1" s="35"/>
      <c r="F1" s="35"/>
    </row>
    <row r="2" spans="1:6" ht="12.75">
      <c r="A2" s="15" t="s">
        <v>28</v>
      </c>
      <c r="B2" s="18">
        <v>25</v>
      </c>
      <c r="C2" s="16" t="s">
        <v>29</v>
      </c>
      <c r="D2" s="16"/>
      <c r="E2" s="16"/>
      <c r="F2" s="17"/>
    </row>
    <row r="3" spans="1:6" ht="27.75" customHeight="1">
      <c r="A3" s="36" t="s">
        <v>31</v>
      </c>
      <c r="B3" s="37"/>
      <c r="C3" s="37"/>
      <c r="D3" s="37"/>
      <c r="E3" s="37"/>
      <c r="F3" s="38"/>
    </row>
    <row r="4" spans="1:6" ht="27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25</v>
      </c>
      <c r="F4" s="3" t="s">
        <v>26</v>
      </c>
    </row>
    <row r="5" spans="1:6" ht="12.75">
      <c r="A5" s="4" t="s">
        <v>19</v>
      </c>
      <c r="B5" s="14">
        <v>1</v>
      </c>
      <c r="C5" s="19">
        <v>3.3</v>
      </c>
      <c r="D5" s="19">
        <v>3.3</v>
      </c>
      <c r="E5" s="31">
        <v>0.2</v>
      </c>
      <c r="F5" s="20">
        <f>B5*C5*D5*(1+E5)</f>
        <v>13.067999999999998</v>
      </c>
    </row>
    <row r="6" spans="1:6" ht="12.75">
      <c r="A6" s="4" t="s">
        <v>4</v>
      </c>
      <c r="B6" s="14">
        <v>2</v>
      </c>
      <c r="C6" s="19">
        <v>3.6</v>
      </c>
      <c r="D6" s="19">
        <v>2.2</v>
      </c>
      <c r="E6" s="31">
        <v>0.2</v>
      </c>
      <c r="F6" s="20">
        <f aca="true" t="shared" si="0" ref="F6:F11">B6*C6*D6*(1+E6)</f>
        <v>19.008000000000003</v>
      </c>
    </row>
    <row r="7" spans="1:6" ht="12.75">
      <c r="A7" s="4" t="s">
        <v>5</v>
      </c>
      <c r="B7" s="14">
        <v>2</v>
      </c>
      <c r="C7" s="19">
        <v>23.1</v>
      </c>
      <c r="D7" s="19">
        <v>2.5</v>
      </c>
      <c r="E7" s="31">
        <v>0.2</v>
      </c>
      <c r="F7" s="20">
        <f t="shared" si="0"/>
        <v>138.6</v>
      </c>
    </row>
    <row r="8" spans="1:6" ht="12.75">
      <c r="A8" s="4" t="s">
        <v>6</v>
      </c>
      <c r="B8" s="14">
        <v>2</v>
      </c>
      <c r="C8" s="19">
        <v>7.6</v>
      </c>
      <c r="D8" s="19">
        <v>7.6</v>
      </c>
      <c r="E8" s="31">
        <v>0.2</v>
      </c>
      <c r="F8" s="20">
        <f t="shared" si="0"/>
        <v>138.624</v>
      </c>
    </row>
    <row r="9" spans="1:6" ht="12.75">
      <c r="A9" s="4" t="s">
        <v>7</v>
      </c>
      <c r="B9" s="14">
        <v>1</v>
      </c>
      <c r="C9" s="19">
        <v>3.32</v>
      </c>
      <c r="D9" s="19">
        <v>0.46</v>
      </c>
      <c r="E9" s="31">
        <v>0.2</v>
      </c>
      <c r="F9" s="20">
        <f t="shared" si="0"/>
        <v>1.8326399999999998</v>
      </c>
    </row>
    <row r="10" spans="1:6" ht="12.75">
      <c r="A10" s="4" t="s">
        <v>20</v>
      </c>
      <c r="B10" s="14">
        <v>1</v>
      </c>
      <c r="C10" s="19">
        <v>31.5</v>
      </c>
      <c r="D10" s="19">
        <v>31.5</v>
      </c>
      <c r="E10" s="31">
        <v>0.2</v>
      </c>
      <c r="F10" s="20">
        <f t="shared" si="0"/>
        <v>1190.7</v>
      </c>
    </row>
    <row r="11" spans="1:6" ht="12.75">
      <c r="A11" s="4" t="s">
        <v>8</v>
      </c>
      <c r="B11" s="14">
        <v>2</v>
      </c>
      <c r="C11" s="19">
        <v>57.7</v>
      </c>
      <c r="D11" s="19">
        <v>57.7</v>
      </c>
      <c r="E11" s="31">
        <v>0.2</v>
      </c>
      <c r="F11" s="20">
        <f t="shared" si="0"/>
        <v>7990.296</v>
      </c>
    </row>
    <row r="12" spans="1:6" ht="12.75">
      <c r="A12" s="4" t="s">
        <v>9</v>
      </c>
      <c r="B12" s="14">
        <v>2</v>
      </c>
      <c r="C12" s="19">
        <v>28.7</v>
      </c>
      <c r="D12" s="19"/>
      <c r="E12" s="31">
        <v>0.2</v>
      </c>
      <c r="F12" s="20">
        <f>(PI()*(C12^2)/4)*B12*(1+E12)</f>
        <v>1552.6190717012257</v>
      </c>
    </row>
    <row r="13" spans="1:6" ht="12.75">
      <c r="A13" s="4" t="s">
        <v>10</v>
      </c>
      <c r="B13" s="14">
        <v>1</v>
      </c>
      <c r="C13" s="19">
        <v>8.1</v>
      </c>
      <c r="D13" s="19">
        <v>8.1</v>
      </c>
      <c r="E13" s="31">
        <v>0.2</v>
      </c>
      <c r="F13" s="20">
        <f>C13*D13*(1+E13)</f>
        <v>78.732</v>
      </c>
    </row>
    <row r="14" spans="1:6" ht="12.75">
      <c r="A14" s="4" t="s">
        <v>21</v>
      </c>
      <c r="B14" s="14">
        <v>1</v>
      </c>
      <c r="C14" s="19">
        <v>12.1</v>
      </c>
      <c r="D14" s="19"/>
      <c r="E14" s="31">
        <v>0.2</v>
      </c>
      <c r="F14" s="20">
        <f>(PI()*(C14^2)/4)*(1+E14)</f>
        <v>137.98817412362447</v>
      </c>
    </row>
    <row r="15" spans="1:6" ht="12.75">
      <c r="A15" s="4" t="s">
        <v>11</v>
      </c>
      <c r="B15" s="14">
        <v>1</v>
      </c>
      <c r="C15" s="19">
        <v>37</v>
      </c>
      <c r="D15" s="19"/>
      <c r="E15" s="31">
        <v>0.2</v>
      </c>
      <c r="F15" s="20">
        <f>(PI()*(C15^2)/4)*(1+E15)</f>
        <v>1290.2521028293281</v>
      </c>
    </row>
    <row r="16" spans="1:6" ht="12.75">
      <c r="A16" s="4" t="s">
        <v>12</v>
      </c>
      <c r="B16" s="14">
        <v>1</v>
      </c>
      <c r="C16" s="19">
        <v>8.1</v>
      </c>
      <c r="D16" s="19">
        <v>8.1</v>
      </c>
      <c r="E16" s="31">
        <v>0.2</v>
      </c>
      <c r="F16" s="20">
        <f>B16*C16*D16*(1+E16)</f>
        <v>78.732</v>
      </c>
    </row>
    <row r="17" spans="1:6" ht="12.75">
      <c r="A17" s="4" t="s">
        <v>13</v>
      </c>
      <c r="B17" s="14">
        <v>20</v>
      </c>
      <c r="C17" s="19">
        <v>16</v>
      </c>
      <c r="D17" s="19">
        <v>16</v>
      </c>
      <c r="E17" s="31">
        <v>0.2</v>
      </c>
      <c r="F17" s="20">
        <f>B17*C17*D17*(1+E17)</f>
        <v>6144</v>
      </c>
    </row>
    <row r="18" spans="1:6" ht="12.75">
      <c r="A18" s="4" t="s">
        <v>14</v>
      </c>
      <c r="B18" s="14">
        <v>1</v>
      </c>
      <c r="C18" s="19">
        <v>5</v>
      </c>
      <c r="D18" s="19"/>
      <c r="E18" s="31">
        <v>0.2</v>
      </c>
      <c r="F18" s="20">
        <f>(PI()*(C18^2)/4)*(1+E18)</f>
        <v>23.56194490192345</v>
      </c>
    </row>
    <row r="19" spans="1:6" ht="12.75">
      <c r="A19" s="4" t="s">
        <v>22</v>
      </c>
      <c r="B19" s="5"/>
      <c r="C19" s="21"/>
      <c r="D19" s="21"/>
      <c r="E19" s="21"/>
      <c r="F19" s="22">
        <v>100</v>
      </c>
    </row>
    <row r="20" spans="1:6" ht="25.5" customHeight="1">
      <c r="A20" s="29" t="s">
        <v>30</v>
      </c>
      <c r="B20" s="7"/>
      <c r="C20" s="23"/>
      <c r="D20" s="23"/>
      <c r="E20" s="23"/>
      <c r="F20" s="22">
        <v>2000</v>
      </c>
    </row>
    <row r="21" spans="1:6" ht="15.75">
      <c r="A21" s="8" t="s">
        <v>15</v>
      </c>
      <c r="B21" s="7"/>
      <c r="C21" s="23"/>
      <c r="D21" s="23"/>
      <c r="E21" s="23"/>
      <c r="F21" s="22">
        <v>500</v>
      </c>
    </row>
    <row r="22" spans="1:6" ht="15.75">
      <c r="A22" s="6" t="s">
        <v>16</v>
      </c>
      <c r="B22" s="7"/>
      <c r="C22" s="23"/>
      <c r="D22" s="33"/>
      <c r="E22" s="23"/>
      <c r="F22" s="25">
        <f>SUM(F5:F21)</f>
        <v>21398.013933556103</v>
      </c>
    </row>
    <row r="23" spans="1:6" ht="15.75">
      <c r="A23" s="6" t="s">
        <v>24</v>
      </c>
      <c r="B23" s="7"/>
      <c r="C23" s="23"/>
      <c r="D23" s="32">
        <v>0.4</v>
      </c>
      <c r="E23" s="26"/>
      <c r="F23" s="24">
        <f>F22*D23</f>
        <v>8559.205573422441</v>
      </c>
    </row>
    <row r="24" spans="1:6" ht="15.75">
      <c r="A24" s="30" t="s">
        <v>17</v>
      </c>
      <c r="B24" s="9"/>
      <c r="C24" s="27"/>
      <c r="D24" s="27"/>
      <c r="E24" s="27"/>
      <c r="F24" s="25">
        <f>F23+F22</f>
        <v>29957.219506978545</v>
      </c>
    </row>
    <row r="25" spans="1:6" ht="15.75">
      <c r="A25" s="30" t="s">
        <v>23</v>
      </c>
      <c r="B25" s="9"/>
      <c r="C25" s="27"/>
      <c r="D25" s="27"/>
      <c r="E25" s="27"/>
      <c r="F25" s="28">
        <f>F24/10000</f>
        <v>2.9957219506978543</v>
      </c>
    </row>
    <row r="26" spans="1:6" ht="12.75" customHeight="1">
      <c r="A26" s="30" t="s">
        <v>18</v>
      </c>
      <c r="B26" s="9"/>
      <c r="C26" s="10"/>
      <c r="D26" s="10"/>
      <c r="E26" s="10"/>
      <c r="F26" s="28">
        <f>F24*0.000247</f>
        <v>7.399433218223701</v>
      </c>
    </row>
    <row r="27" spans="2:6" ht="12.75">
      <c r="B27" s="1"/>
      <c r="C27" s="1"/>
      <c r="D27" s="1"/>
      <c r="E27" s="1"/>
      <c r="F27" s="12"/>
    </row>
    <row r="28" spans="2:6" ht="12.75">
      <c r="B28" s="1"/>
      <c r="C28" s="1"/>
      <c r="D28" s="1"/>
      <c r="E28" s="1"/>
      <c r="F28" s="12"/>
    </row>
    <row r="29" ht="12.75">
      <c r="F29" s="13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</dc:creator>
  <cp:keywords/>
  <dc:description/>
  <cp:lastModifiedBy>IBM</cp:lastModifiedBy>
  <dcterms:created xsi:type="dcterms:W3CDTF">2009-08-26T11:47:19Z</dcterms:created>
  <dcterms:modified xsi:type="dcterms:W3CDTF">2010-08-30T10:10:23Z</dcterms:modified>
  <cp:category/>
  <cp:version/>
  <cp:contentType/>
  <cp:contentStatus/>
</cp:coreProperties>
</file>